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Biểu mẫu số 3a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1" l="1"/>
  <c r="Q23" i="1"/>
  <c r="Q26" i="1"/>
  <c r="Q32" i="1"/>
  <c r="Q36" i="1"/>
  <c r="Q38" i="1"/>
  <c r="Q39" i="1"/>
  <c r="G21" i="1"/>
  <c r="H21" i="1"/>
  <c r="G12" i="1"/>
  <c r="G11" i="1" s="1"/>
  <c r="H12" i="1"/>
  <c r="H11" i="1" s="1"/>
  <c r="I12" i="1"/>
  <c r="I11" i="1" s="1"/>
  <c r="J12" i="1"/>
  <c r="J11" i="1" s="1"/>
  <c r="K12" i="1"/>
  <c r="K11" i="1" s="1"/>
  <c r="L12" i="1"/>
  <c r="L11" i="1" s="1"/>
  <c r="M12" i="1"/>
  <c r="M11" i="1" s="1"/>
  <c r="N12" i="1"/>
  <c r="N11" i="1" s="1"/>
  <c r="O12" i="1"/>
  <c r="O11" i="1" s="1"/>
  <c r="P12" i="1"/>
  <c r="P11" i="1" s="1"/>
  <c r="S32" i="1" l="1"/>
  <c r="R32" i="1"/>
  <c r="S26" i="1"/>
  <c r="R26" i="1"/>
  <c r="S38" i="1"/>
  <c r="R38" i="1"/>
  <c r="S23" i="1"/>
  <c r="R23" i="1"/>
  <c r="S39" i="1"/>
  <c r="R39" i="1"/>
  <c r="S36" i="1"/>
  <c r="R36" i="1"/>
  <c r="S22" i="1"/>
  <c r="R22" i="1"/>
  <c r="Q24" i="1"/>
  <c r="Q25" i="1"/>
  <c r="Q27" i="1"/>
  <c r="Q28" i="1"/>
  <c r="Q29" i="1"/>
  <c r="Q30" i="1"/>
  <c r="Q31" i="1"/>
  <c r="Q33" i="1"/>
  <c r="Q34" i="1"/>
  <c r="Q35" i="1"/>
  <c r="Q37" i="1"/>
  <c r="Q40" i="1"/>
  <c r="Q41" i="1"/>
  <c r="Q14" i="1"/>
  <c r="Q15" i="1"/>
  <c r="Q16" i="1"/>
  <c r="Q17" i="1"/>
  <c r="Q18" i="1"/>
  <c r="Q19" i="1"/>
  <c r="Q20" i="1"/>
  <c r="Q13" i="1"/>
  <c r="S20" i="1" l="1"/>
  <c r="R20" i="1"/>
  <c r="S33" i="1"/>
  <c r="R33" i="1"/>
  <c r="S15" i="1"/>
  <c r="R15" i="1"/>
  <c r="R37" i="1"/>
  <c r="S37" i="1"/>
  <c r="S27" i="1"/>
  <c r="R27" i="1"/>
  <c r="S18" i="1"/>
  <c r="R18" i="1"/>
  <c r="S14" i="1"/>
  <c r="R14" i="1"/>
  <c r="S35" i="1"/>
  <c r="R35" i="1"/>
  <c r="S30" i="1"/>
  <c r="R30" i="1"/>
  <c r="S25" i="1"/>
  <c r="R25" i="1"/>
  <c r="S13" i="1"/>
  <c r="R13" i="1"/>
  <c r="R17" i="1"/>
  <c r="S17" i="1"/>
  <c r="S41" i="1"/>
  <c r="R41" i="1"/>
  <c r="S34" i="1"/>
  <c r="R34" i="1"/>
  <c r="R29" i="1"/>
  <c r="S29" i="1"/>
  <c r="S24" i="1"/>
  <c r="R24" i="1"/>
  <c r="R16" i="1"/>
  <c r="S16" i="1"/>
  <c r="S28" i="1"/>
  <c r="R28" i="1"/>
  <c r="S40" i="1"/>
  <c r="R40" i="1"/>
  <c r="S19" i="1"/>
  <c r="R19" i="1"/>
  <c r="S31" i="1"/>
  <c r="R31" i="1"/>
  <c r="Q21" i="1"/>
  <c r="Q12" i="1"/>
  <c r="S21" i="1" l="1"/>
  <c r="R21" i="1"/>
  <c r="R12" i="1"/>
  <c r="S12" i="1"/>
  <c r="Q11" i="1"/>
  <c r="S11" i="1" l="1"/>
  <c r="R11" i="1"/>
</calcChain>
</file>

<file path=xl/sharedStrings.xml><?xml version="1.0" encoding="utf-8"?>
<sst xmlns="http://schemas.openxmlformats.org/spreadsheetml/2006/main" count="75" uniqueCount="55">
  <si>
    <t xml:space="preserve"> </t>
  </si>
  <si>
    <t>Mẫu số 3a</t>
  </si>
  <si>
    <t>ỦY BAN NHÂN DÂN</t>
  </si>
  <si>
    <t>Kinh phí hỗ trợ (triệu đồng)</t>
  </si>
  <si>
    <t>Số quyết định hỗ trợ</t>
  </si>
  <si>
    <t>STT</t>
  </si>
  <si>
    <t>Tổng hợp thiệt hại</t>
  </si>
  <si>
    <t>Trâu, bò, ngựa, dê</t>
  </si>
  <si>
    <t>Cừu, hươu sao</t>
  </si>
  <si>
    <t>Lợn</t>
  </si>
  <si>
    <t>Gà, vịt, ngan ngỗng, bồ câu</t>
  </si>
  <si>
    <t>Chim cút</t>
  </si>
  <si>
    <t>Đà điểu</t>
  </si>
  <si>
    <t>Trứng gia cầm</t>
  </si>
  <si>
    <t>Động vật, sản phẩm động vật trên cạn khác</t>
  </si>
  <si>
    <t>NSTW hỗ trợ</t>
  </si>
  <si>
    <t>NSĐP đảm bảo</t>
  </si>
  <si>
    <t>Con</t>
  </si>
  <si>
    <t>Kg</t>
  </si>
  <si>
    <t>XÁC NHẬN CỦA KHO BẠC NHÀ NƯỚC</t>
  </si>
  <si>
    <t>I</t>
  </si>
  <si>
    <t>XÃ ĐỨC THỊNH</t>
  </si>
  <si>
    <t>Tổng ngân sách NN hỗ trợ</t>
  </si>
  <si>
    <t>Hữu Chế</t>
  </si>
  <si>
    <t>Hoa Ích Lâm</t>
  </si>
  <si>
    <t>Trung Đại Lâm</t>
  </si>
  <si>
    <t>Ngọc Lâm</t>
  </si>
  <si>
    <t>Trung Nam A</t>
  </si>
  <si>
    <t>Long Hòa</t>
  </si>
  <si>
    <t>Đại Tiến</t>
  </si>
  <si>
    <t>Hạ Tiến</t>
  </si>
  <si>
    <t>Tân Tiến</t>
  </si>
  <si>
    <t>Văn Xá</t>
  </si>
  <si>
    <t>Đông Dũng</t>
  </si>
  <si>
    <t>Ngoại Xuân</t>
  </si>
  <si>
    <t>Bình Hà</t>
  </si>
  <si>
    <t>Hòa Bình</t>
  </si>
  <si>
    <t>Nội Trung</t>
  </si>
  <si>
    <t>Thanh Đình</t>
  </si>
  <si>
    <t>Thanh Trung</t>
  </si>
  <si>
    <t>Đồng Thanh Lâm</t>
  </si>
  <si>
    <t>Quang Tiền</t>
  </si>
  <si>
    <t>Đại Liên</t>
  </si>
  <si>
    <t>Trung Đông</t>
  </si>
  <si>
    <t>TM. ỦY BAN NHÂN DÂN</t>
  </si>
  <si>
    <t xml:space="preserve"> BẢNG TỔNG HỢP ĐỀ XUẤT ( HOẶC KẾT QUẢ THỰC HIỆN) HỖ TRỢ CƠ SỞ SẢN XUẤT BỊ THIỆT HẠI </t>
  </si>
  <si>
    <t>DO DỊCH BỆNH ĐỘNG VẬT TRÊN CẠN ( từ ngày 04/6/2025 dến 20/12/2025)</t>
  </si>
  <si>
    <t>Địa phương
 (cấp tỉnh, cấp xã)</t>
  </si>
  <si>
    <t>TỔNG CỘNG</t>
  </si>
  <si>
    <t>(Từ ngày 04/6/2025-24/7/2025)</t>
  </si>
  <si>
    <t>(Từ ngày 25/7/2025-30/12/2025)</t>
  </si>
  <si>
    <t>Đức Thịnh, ngày    tháng 7 năm 2026</t>
  </si>
  <si>
    <t>QĐ số 1950/QĐ-UBND ngày 30/7/2026</t>
  </si>
  <si>
    <t>CHỦ TỊCH</t>
  </si>
  <si>
    <t>Nguyễn Anh Đức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</si>
</sst>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₫_-;\-* #,##0.00\ _₫_-;_-* &quot;-&quot;??\ _₫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#,##0"/>
  </numFmts>
  <fonts count="15" x14ac:knownFonts="1">
    <font>
      <sz val="14"/>
      <color theme="1"/>
      <name val="Times New Roman"/>
      <family val="2"/>
    </font>
    <font>
      <sz val="14"/>
      <color theme="1"/>
      <name val="Times New Roman"/>
      <family val="2"/>
    </font>
    <font>
      <sz val="11"/>
      <color theme="1"/>
      <name val="Times New Roman"/>
      <family val="2"/>
      <charset val="163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Calibri Light"/>
      <family val="1"/>
      <scheme val="major"/>
    </font>
    <font>
      <sz val="11"/>
      <color indexed="8"/>
      <name val="Times New Roman"/>
      <family val="2"/>
      <charset val="163"/>
    </font>
    <font>
      <sz val="14"/>
      <color theme="1"/>
      <name val="Times New Roman"/>
      <family val="1"/>
    </font>
    <font>
      <sz val="9"/>
      <color theme="1"/>
      <name val="Times New Roman"/>
      <family val="2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4" fillId="2" borderId="0" xfId="2" applyFont="1" applyFill="1" applyAlignment="1">
      <alignment horizontal="center" vertical="center"/>
    </xf>
    <xf numFmtId="0" fontId="4" fillId="0" borderId="0" xfId="2" applyFont="1"/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7" xfId="2" applyFont="1" applyBorder="1" applyAlignment="1">
      <alignment vertical="center" wrapText="1"/>
    </xf>
    <xf numFmtId="0" fontId="4" fillId="0" borderId="7" xfId="2" applyFont="1" applyBorder="1" applyAlignment="1">
      <alignment horizontal="center" vertical="center" wrapText="1"/>
    </xf>
    <xf numFmtId="166" fontId="4" fillId="0" borderId="7" xfId="1" applyNumberFormat="1" applyFont="1" applyFill="1" applyBorder="1" applyAlignment="1">
      <alignment vertical="center"/>
    </xf>
    <xf numFmtId="3" fontId="4" fillId="0" borderId="7" xfId="2" applyNumberFormat="1" applyFont="1" applyBorder="1" applyAlignment="1">
      <alignment horizontal="right" vertical="center"/>
    </xf>
    <xf numFmtId="165" fontId="4" fillId="0" borderId="7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3" fontId="0" fillId="0" borderId="0" xfId="0" applyNumberFormat="1" applyAlignment="1">
      <alignment horizontal="center"/>
    </xf>
    <xf numFmtId="164" fontId="8" fillId="0" borderId="0" xfId="1" applyFont="1"/>
    <xf numFmtId="165" fontId="9" fillId="0" borderId="0" xfId="1" applyNumberFormat="1" applyFont="1" applyFill="1" applyBorder="1"/>
    <xf numFmtId="0" fontId="10" fillId="0" borderId="0" xfId="0" applyFont="1" applyAlignment="1">
      <alignment horizontal="center"/>
    </xf>
    <xf numFmtId="3" fontId="4" fillId="0" borderId="7" xfId="2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6" xfId="2" applyFont="1" applyBorder="1" applyAlignment="1">
      <alignment horizontal="center" vertical="center" wrapText="1"/>
    </xf>
    <xf numFmtId="165" fontId="4" fillId="0" borderId="7" xfId="1" applyNumberFormat="1" applyFont="1" applyFill="1" applyBorder="1" applyAlignment="1">
      <alignment horizontal="center" vertical="center"/>
    </xf>
    <xf numFmtId="0" fontId="3" fillId="0" borderId="7" xfId="2" applyFont="1" applyBorder="1" applyAlignment="1">
      <alignment horizontal="center" vertical="center" wrapText="1"/>
    </xf>
    <xf numFmtId="3" fontId="3" fillId="0" borderId="7" xfId="2" applyNumberFormat="1" applyFont="1" applyBorder="1" applyAlignment="1">
      <alignment horizontal="right" vertical="center"/>
    </xf>
    <xf numFmtId="0" fontId="4" fillId="0" borderId="7" xfId="2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4" fillId="0" borderId="7" xfId="1" applyNumberFormat="1" applyFont="1" applyFill="1" applyBorder="1" applyAlignment="1">
      <alignment horizontal="center" vertical="center"/>
    </xf>
    <xf numFmtId="166" fontId="3" fillId="0" borderId="7" xfId="1" applyNumberFormat="1" applyFont="1" applyFill="1" applyBorder="1" applyAlignment="1">
      <alignment vertical="center"/>
    </xf>
    <xf numFmtId="0" fontId="3" fillId="0" borderId="8" xfId="2" applyFont="1" applyBorder="1" applyAlignment="1">
      <alignment horizontal="center" vertical="center" wrapText="1"/>
    </xf>
    <xf numFmtId="0" fontId="3" fillId="0" borderId="8" xfId="2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3" fillId="0" borderId="8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7" fillId="0" borderId="0" xfId="0" applyFont="1"/>
    <xf numFmtId="167" fontId="3" fillId="0" borderId="8" xfId="2" applyNumberFormat="1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left" vertical="center" wrapText="1"/>
    </xf>
    <xf numFmtId="0" fontId="13" fillId="0" borderId="7" xfId="2" applyFont="1" applyBorder="1" applyAlignment="1">
      <alignment vertical="center" wrapText="1"/>
    </xf>
    <xf numFmtId="0" fontId="13" fillId="0" borderId="7" xfId="2" applyFont="1" applyBorder="1" applyAlignment="1">
      <alignment horizontal="center" vertical="center" wrapText="1"/>
    </xf>
    <xf numFmtId="3" fontId="14" fillId="0" borderId="7" xfId="2" applyNumberFormat="1" applyFont="1" applyBorder="1" applyAlignment="1">
      <alignment horizontal="center" vertical="center" wrapText="1"/>
    </xf>
    <xf numFmtId="165" fontId="14" fillId="0" borderId="7" xfId="1" applyNumberFormat="1" applyFont="1" applyFill="1" applyBorder="1" applyAlignment="1">
      <alignment horizontal="center" vertical="center"/>
    </xf>
    <xf numFmtId="166" fontId="13" fillId="0" borderId="7" xfId="1" applyNumberFormat="1" applyFont="1" applyFill="1" applyBorder="1" applyAlignment="1">
      <alignment vertical="center"/>
    </xf>
    <xf numFmtId="3" fontId="13" fillId="0" borderId="7" xfId="2" applyNumberFormat="1" applyFont="1" applyBorder="1" applyAlignment="1">
      <alignment horizontal="right" vertical="center"/>
    </xf>
    <xf numFmtId="165" fontId="13" fillId="0" borderId="7" xfId="1" applyNumberFormat="1" applyFont="1" applyBorder="1" applyAlignment="1">
      <alignment horizontal="center" vertical="center"/>
    </xf>
    <xf numFmtId="3" fontId="14" fillId="0" borderId="7" xfId="2" applyNumberFormat="1" applyFont="1" applyBorder="1" applyAlignment="1">
      <alignment horizontal="right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3" fontId="4" fillId="0" borderId="1" xfId="2" applyNumberFormat="1" applyFont="1" applyBorder="1" applyAlignment="1">
      <alignment horizontal="center" vertical="center" wrapText="1"/>
    </xf>
    <xf numFmtId="3" fontId="4" fillId="0" borderId="5" xfId="2" applyNumberFormat="1" applyFont="1" applyBorder="1" applyAlignment="1">
      <alignment horizontal="center" vertical="center" wrapText="1"/>
    </xf>
    <xf numFmtId="3" fontId="4" fillId="0" borderId="8" xfId="2" applyNumberFormat="1" applyFont="1" applyBorder="1" applyAlignment="1">
      <alignment horizontal="center" vertical="center" wrapText="1"/>
    </xf>
    <xf numFmtId="165" fontId="12" fillId="0" borderId="0" xfId="1" applyNumberFormat="1" applyFont="1" applyFill="1" applyBorder="1" applyAlignment="1">
      <alignment horizontal="center"/>
    </xf>
    <xf numFmtId="0" fontId="3" fillId="0" borderId="5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3" fontId="3" fillId="0" borderId="5" xfId="2" applyNumberFormat="1" applyFont="1" applyBorder="1" applyAlignment="1">
      <alignment horizontal="center" vertical="center" wrapText="1"/>
    </xf>
    <xf numFmtId="3" fontId="3" fillId="0" borderId="8" xfId="2" applyNumberFormat="1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11" fillId="2" borderId="0" xfId="2" applyFont="1" applyFill="1" applyAlignment="1">
      <alignment horizontal="center" vertical="center"/>
    </xf>
    <xf numFmtId="0" fontId="13" fillId="0" borderId="9" xfId="0" applyFont="1" applyBorder="1" applyAlignment="1">
      <alignment horizontal="center"/>
    </xf>
  </cellXfs>
  <cellStyles count="4">
    <cellStyle name="Comma" xfId="1" builtinId="3"/>
    <cellStyle name="Comma 3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A37" workbookViewId="0">
      <selection activeCell="T52" sqref="T52"/>
    </sheetView>
  </sheetViews>
  <sheetFormatPr defaultRowHeight="18" x14ac:dyDescent="0.35"/>
  <cols>
    <col min="1" max="1" width="4.36328125" customWidth="1"/>
    <col min="2" max="2" width="14.1796875" customWidth="1"/>
    <col min="3" max="3" width="4" customWidth="1"/>
    <col min="4" max="4" width="3.26953125" customWidth="1"/>
    <col min="5" max="5" width="3.6328125" customWidth="1"/>
    <col min="6" max="6" width="3.54296875" customWidth="1"/>
    <col min="7" max="7" width="4.7265625" customWidth="1"/>
    <col min="8" max="8" width="7" customWidth="1"/>
    <col min="9" max="9" width="3.6328125" customWidth="1"/>
    <col min="10" max="10" width="3.54296875" customWidth="1"/>
    <col min="11" max="11" width="4" customWidth="1"/>
    <col min="12" max="12" width="3.08984375" customWidth="1"/>
    <col min="13" max="13" width="3.453125" customWidth="1"/>
    <col min="14" max="14" width="3.26953125" customWidth="1"/>
    <col min="15" max="15" width="5.6328125" customWidth="1"/>
    <col min="16" max="16" width="5.1796875" customWidth="1"/>
    <col min="17" max="17" width="9.453125" customWidth="1"/>
    <col min="18" max="18" width="9.08984375" customWidth="1"/>
    <col min="19" max="19" width="9.36328125" customWidth="1"/>
    <col min="20" max="20" width="8.7265625" customWidth="1"/>
  </cols>
  <sheetData>
    <row r="1" spans="1:20" x14ac:dyDescent="0.35">
      <c r="A1" s="46" t="s">
        <v>2</v>
      </c>
      <c r="B1" s="46"/>
      <c r="C1" s="46"/>
      <c r="D1" s="46"/>
      <c r="E1" s="46"/>
      <c r="F1" s="46"/>
      <c r="G1" s="16"/>
      <c r="R1" s="46" t="s">
        <v>1</v>
      </c>
      <c r="S1" s="46"/>
      <c r="T1" s="46"/>
    </row>
    <row r="2" spans="1:20" x14ac:dyDescent="0.35">
      <c r="A2" s="46" t="s">
        <v>21</v>
      </c>
      <c r="B2" s="46"/>
      <c r="C2" s="46"/>
      <c r="D2" s="46"/>
      <c r="E2" s="46"/>
      <c r="F2" s="46"/>
      <c r="G2" s="16"/>
      <c r="R2" s="14"/>
      <c r="S2" s="14"/>
      <c r="T2" s="14"/>
    </row>
    <row r="3" spans="1:20" x14ac:dyDescent="0.35">
      <c r="A3" s="27"/>
      <c r="B3" s="27"/>
      <c r="C3" s="27"/>
      <c r="D3" s="27"/>
      <c r="E3" s="27"/>
      <c r="F3" s="27"/>
      <c r="G3" s="16"/>
      <c r="R3" s="27"/>
      <c r="S3" s="27"/>
      <c r="T3" s="27"/>
    </row>
    <row r="4" spans="1:20" x14ac:dyDescent="0.35">
      <c r="A4" s="57" t="s">
        <v>45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x14ac:dyDescent="0.35">
      <c r="A5" s="57" t="s">
        <v>46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x14ac:dyDescent="0.35">
      <c r="A6" s="1" t="s">
        <v>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22"/>
      <c r="T6" s="2"/>
    </row>
    <row r="7" spans="1:20" ht="18.75" customHeight="1" x14ac:dyDescent="0.35">
      <c r="A7" s="44" t="s">
        <v>5</v>
      </c>
      <c r="B7" s="44" t="s">
        <v>47</v>
      </c>
      <c r="C7" s="42" t="s">
        <v>6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43"/>
      <c r="Q7" s="42" t="s">
        <v>3</v>
      </c>
      <c r="R7" s="52"/>
      <c r="S7" s="43"/>
      <c r="T7" s="53" t="s">
        <v>4</v>
      </c>
    </row>
    <row r="8" spans="1:20" ht="132.6" customHeight="1" x14ac:dyDescent="0.35">
      <c r="A8" s="51"/>
      <c r="B8" s="51"/>
      <c r="C8" s="56" t="s">
        <v>7</v>
      </c>
      <c r="D8" s="56"/>
      <c r="E8" s="42" t="s">
        <v>8</v>
      </c>
      <c r="F8" s="43"/>
      <c r="G8" s="42" t="s">
        <v>9</v>
      </c>
      <c r="H8" s="43"/>
      <c r="I8" s="42" t="s">
        <v>10</v>
      </c>
      <c r="J8" s="43"/>
      <c r="K8" s="42" t="s">
        <v>11</v>
      </c>
      <c r="L8" s="43"/>
      <c r="M8" s="42" t="s">
        <v>12</v>
      </c>
      <c r="N8" s="43"/>
      <c r="O8" s="19" t="s">
        <v>13</v>
      </c>
      <c r="P8" s="19" t="s">
        <v>14</v>
      </c>
      <c r="Q8" s="44" t="s">
        <v>22</v>
      </c>
      <c r="R8" s="44" t="s">
        <v>15</v>
      </c>
      <c r="S8" s="44" t="s">
        <v>16</v>
      </c>
      <c r="T8" s="54"/>
    </row>
    <row r="9" spans="1:20" x14ac:dyDescent="0.35">
      <c r="A9" s="45"/>
      <c r="B9" s="45"/>
      <c r="C9" s="25" t="s">
        <v>17</v>
      </c>
      <c r="D9" s="26" t="s">
        <v>18</v>
      </c>
      <c r="E9" s="26" t="s">
        <v>17</v>
      </c>
      <c r="F9" s="19" t="s">
        <v>18</v>
      </c>
      <c r="G9" s="19" t="s">
        <v>17</v>
      </c>
      <c r="H9" s="24" t="s">
        <v>18</v>
      </c>
      <c r="I9" s="24" t="s">
        <v>17</v>
      </c>
      <c r="J9" s="20" t="s">
        <v>18</v>
      </c>
      <c r="K9" s="24" t="s">
        <v>17</v>
      </c>
      <c r="L9" s="20" t="s">
        <v>18</v>
      </c>
      <c r="M9" s="20" t="s">
        <v>17</v>
      </c>
      <c r="N9" s="20" t="s">
        <v>18</v>
      </c>
      <c r="O9" s="20" t="s">
        <v>18</v>
      </c>
      <c r="P9" s="20" t="s">
        <v>18</v>
      </c>
      <c r="Q9" s="45"/>
      <c r="R9" s="45"/>
      <c r="S9" s="45"/>
      <c r="T9" s="55"/>
    </row>
    <row r="10" spans="1:20" s="30" customFormat="1" x14ac:dyDescent="0.35">
      <c r="A10" s="3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  <c r="J10" s="29">
        <v>10</v>
      </c>
      <c r="K10" s="29">
        <v>11</v>
      </c>
      <c r="L10" s="29">
        <v>12</v>
      </c>
      <c r="M10" s="29">
        <v>13</v>
      </c>
      <c r="N10" s="29">
        <v>14</v>
      </c>
      <c r="O10" s="29">
        <v>15</v>
      </c>
      <c r="P10" s="29">
        <v>16</v>
      </c>
      <c r="Q10" s="29">
        <v>17</v>
      </c>
      <c r="R10" s="29">
        <v>18</v>
      </c>
      <c r="S10" s="29">
        <v>19</v>
      </c>
      <c r="T10" s="29">
        <v>20</v>
      </c>
    </row>
    <row r="11" spans="1:20" s="30" customFormat="1" x14ac:dyDescent="0.35">
      <c r="A11" s="17" t="s">
        <v>20</v>
      </c>
      <c r="B11" s="28" t="s">
        <v>48</v>
      </c>
      <c r="C11" s="29"/>
      <c r="D11" s="29"/>
      <c r="E11" s="29"/>
      <c r="F11" s="29"/>
      <c r="G11" s="28">
        <f>G12+G21</f>
        <v>355</v>
      </c>
      <c r="H11" s="28">
        <f t="shared" ref="H11:Q11" si="0">H12+H21</f>
        <v>23095.5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31">
        <f t="shared" si="0"/>
        <v>916929000</v>
      </c>
      <c r="R11" s="31">
        <f>Q11*70%</f>
        <v>641850300</v>
      </c>
      <c r="S11" s="31">
        <f>Q11*30%</f>
        <v>275078700</v>
      </c>
      <c r="T11" s="29"/>
    </row>
    <row r="12" spans="1:20" ht="31.2" customHeight="1" x14ac:dyDescent="0.35">
      <c r="A12" s="3"/>
      <c r="B12" s="32" t="s">
        <v>49</v>
      </c>
      <c r="C12" s="33"/>
      <c r="D12" s="34"/>
      <c r="E12" s="34"/>
      <c r="F12" s="35"/>
      <c r="G12" s="32">
        <f t="shared" ref="G12:Q12" si="1">SUM(G13:G20)</f>
        <v>78</v>
      </c>
      <c r="H12" s="32">
        <f t="shared" si="1"/>
        <v>3445.5</v>
      </c>
      <c r="I12" s="32">
        <f t="shared" si="1"/>
        <v>0</v>
      </c>
      <c r="J12" s="32">
        <f t="shared" si="1"/>
        <v>0</v>
      </c>
      <c r="K12" s="32">
        <f t="shared" si="1"/>
        <v>0</v>
      </c>
      <c r="L12" s="32">
        <f t="shared" si="1"/>
        <v>0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6">
        <f t="shared" si="1"/>
        <v>130929000</v>
      </c>
      <c r="R12" s="41">
        <f>Q12*70%</f>
        <v>91650300</v>
      </c>
      <c r="S12" s="41">
        <f>Q12*30%</f>
        <v>39278700</v>
      </c>
      <c r="T12" s="47" t="s">
        <v>52</v>
      </c>
    </row>
    <row r="13" spans="1:20" ht="24" customHeight="1" x14ac:dyDescent="0.35">
      <c r="A13" s="3">
        <v>1</v>
      </c>
      <c r="B13" s="4" t="s">
        <v>23</v>
      </c>
      <c r="C13" s="4"/>
      <c r="D13" s="5"/>
      <c r="E13" s="5"/>
      <c r="F13" s="6"/>
      <c r="G13" s="6">
        <v>4</v>
      </c>
      <c r="H13" s="18">
        <v>641</v>
      </c>
      <c r="I13" s="7"/>
      <c r="J13" s="8"/>
      <c r="K13" s="8"/>
      <c r="L13" s="9"/>
      <c r="M13" s="9"/>
      <c r="N13" s="8"/>
      <c r="O13" s="8"/>
      <c r="P13" s="8"/>
      <c r="Q13" s="8">
        <f>H13*38000</f>
        <v>24358000</v>
      </c>
      <c r="R13" s="8">
        <f>Q13*70%</f>
        <v>17050600</v>
      </c>
      <c r="S13" s="8">
        <f>Q13*30%</f>
        <v>7307400</v>
      </c>
      <c r="T13" s="48"/>
    </row>
    <row r="14" spans="1:20" ht="24" customHeight="1" x14ac:dyDescent="0.35">
      <c r="A14" s="3">
        <v>2</v>
      </c>
      <c r="B14" s="4" t="s">
        <v>24</v>
      </c>
      <c r="C14" s="4"/>
      <c r="D14" s="5"/>
      <c r="E14" s="5"/>
      <c r="F14" s="6"/>
      <c r="G14" s="6">
        <v>13</v>
      </c>
      <c r="H14" s="18">
        <v>254</v>
      </c>
      <c r="I14" s="7"/>
      <c r="J14" s="8"/>
      <c r="K14" s="8"/>
      <c r="L14" s="9"/>
      <c r="M14" s="9"/>
      <c r="N14" s="8"/>
      <c r="O14" s="8"/>
      <c r="P14" s="8"/>
      <c r="Q14" s="8">
        <f t="shared" ref="Q14:Q20" si="2">H14*38000</f>
        <v>9652000</v>
      </c>
      <c r="R14" s="8">
        <f t="shared" ref="R14:R20" si="3">Q14*70%</f>
        <v>6756400</v>
      </c>
      <c r="S14" s="8">
        <f t="shared" ref="S14:S20" si="4">Q14*30%</f>
        <v>2895600</v>
      </c>
      <c r="T14" s="48"/>
    </row>
    <row r="15" spans="1:20" ht="24" customHeight="1" x14ac:dyDescent="0.35">
      <c r="A15" s="3">
        <v>3</v>
      </c>
      <c r="B15" s="4" t="s">
        <v>25</v>
      </c>
      <c r="C15" s="4"/>
      <c r="D15" s="5"/>
      <c r="E15" s="5"/>
      <c r="F15" s="6"/>
      <c r="G15" s="6">
        <v>25</v>
      </c>
      <c r="H15" s="18">
        <v>1019</v>
      </c>
      <c r="I15" s="7"/>
      <c r="J15" s="8"/>
      <c r="K15" s="8"/>
      <c r="L15" s="9"/>
      <c r="M15" s="9"/>
      <c r="N15" s="8"/>
      <c r="O15" s="8"/>
      <c r="P15" s="8"/>
      <c r="Q15" s="8">
        <f t="shared" si="2"/>
        <v>38722000</v>
      </c>
      <c r="R15" s="8">
        <f t="shared" si="3"/>
        <v>27105400</v>
      </c>
      <c r="S15" s="8">
        <f t="shared" si="4"/>
        <v>11616600</v>
      </c>
      <c r="T15" s="48"/>
    </row>
    <row r="16" spans="1:20" ht="24" customHeight="1" x14ac:dyDescent="0.35">
      <c r="A16" s="3">
        <v>4</v>
      </c>
      <c r="B16" s="4" t="s">
        <v>26</v>
      </c>
      <c r="C16" s="4"/>
      <c r="D16" s="5"/>
      <c r="E16" s="5"/>
      <c r="F16" s="21"/>
      <c r="G16" s="21">
        <v>21</v>
      </c>
      <c r="H16" s="23">
        <v>477.5</v>
      </c>
      <c r="I16" s="7"/>
      <c r="J16" s="8"/>
      <c r="K16" s="8"/>
      <c r="L16" s="9"/>
      <c r="M16" s="9"/>
      <c r="N16" s="8"/>
      <c r="O16" s="8"/>
      <c r="P16" s="8"/>
      <c r="Q16" s="8">
        <f t="shared" si="2"/>
        <v>18145000</v>
      </c>
      <c r="R16" s="8">
        <f t="shared" si="3"/>
        <v>12701500</v>
      </c>
      <c r="S16" s="8">
        <f t="shared" si="4"/>
        <v>5443500</v>
      </c>
      <c r="T16" s="48"/>
    </row>
    <row r="17" spans="1:20" ht="24" customHeight="1" x14ac:dyDescent="0.35">
      <c r="A17" s="3">
        <v>5</v>
      </c>
      <c r="B17" s="4" t="s">
        <v>27</v>
      </c>
      <c r="C17" s="4"/>
      <c r="D17" s="5"/>
      <c r="E17" s="5"/>
      <c r="F17" s="21"/>
      <c r="G17" s="21">
        <v>5</v>
      </c>
      <c r="H17" s="18">
        <v>299</v>
      </c>
      <c r="I17" s="7"/>
      <c r="J17" s="8"/>
      <c r="K17" s="8"/>
      <c r="L17" s="9"/>
      <c r="M17" s="9"/>
      <c r="N17" s="8"/>
      <c r="O17" s="8"/>
      <c r="P17" s="8"/>
      <c r="Q17" s="8">
        <f t="shared" si="2"/>
        <v>11362000</v>
      </c>
      <c r="R17" s="8">
        <f t="shared" si="3"/>
        <v>7953399.9999999991</v>
      </c>
      <c r="S17" s="8">
        <f t="shared" si="4"/>
        <v>3408600</v>
      </c>
      <c r="T17" s="48"/>
    </row>
    <row r="18" spans="1:20" ht="24" customHeight="1" x14ac:dyDescent="0.35">
      <c r="A18" s="3">
        <v>6</v>
      </c>
      <c r="B18" s="4" t="s">
        <v>28</v>
      </c>
      <c r="C18" s="4"/>
      <c r="D18" s="5"/>
      <c r="E18" s="5"/>
      <c r="F18" s="21"/>
      <c r="G18" s="21">
        <v>2</v>
      </c>
      <c r="H18" s="18">
        <v>252</v>
      </c>
      <c r="I18" s="7"/>
      <c r="J18" s="8"/>
      <c r="K18" s="8"/>
      <c r="L18" s="9"/>
      <c r="M18" s="9"/>
      <c r="N18" s="8"/>
      <c r="O18" s="8"/>
      <c r="P18" s="8"/>
      <c r="Q18" s="8">
        <f t="shared" si="2"/>
        <v>9576000</v>
      </c>
      <c r="R18" s="8">
        <f t="shared" si="3"/>
        <v>6703200</v>
      </c>
      <c r="S18" s="8">
        <f t="shared" si="4"/>
        <v>2872800</v>
      </c>
      <c r="T18" s="48"/>
    </row>
    <row r="19" spans="1:20" ht="24" customHeight="1" x14ac:dyDescent="0.35">
      <c r="A19" s="3">
        <v>7</v>
      </c>
      <c r="B19" s="4" t="s">
        <v>29</v>
      </c>
      <c r="C19" s="4"/>
      <c r="D19" s="5"/>
      <c r="E19" s="5"/>
      <c r="F19" s="21"/>
      <c r="G19" s="21">
        <v>7</v>
      </c>
      <c r="H19" s="18">
        <v>297</v>
      </c>
      <c r="I19" s="7"/>
      <c r="J19" s="8"/>
      <c r="K19" s="8"/>
      <c r="L19" s="9"/>
      <c r="M19" s="9"/>
      <c r="N19" s="8"/>
      <c r="O19" s="8"/>
      <c r="P19" s="8"/>
      <c r="Q19" s="8">
        <f t="shared" si="2"/>
        <v>11286000</v>
      </c>
      <c r="R19" s="8">
        <f t="shared" si="3"/>
        <v>7900199.9999999991</v>
      </c>
      <c r="S19" s="8">
        <f t="shared" si="4"/>
        <v>3385800</v>
      </c>
      <c r="T19" s="48"/>
    </row>
    <row r="20" spans="1:20" ht="24" customHeight="1" x14ac:dyDescent="0.35">
      <c r="A20" s="3">
        <v>8</v>
      </c>
      <c r="B20" s="4" t="s">
        <v>30</v>
      </c>
      <c r="C20" s="4"/>
      <c r="D20" s="5"/>
      <c r="E20" s="5"/>
      <c r="F20" s="21"/>
      <c r="G20" s="21">
        <v>1</v>
      </c>
      <c r="H20" s="18">
        <v>206</v>
      </c>
      <c r="I20" s="7"/>
      <c r="J20" s="8"/>
      <c r="K20" s="8"/>
      <c r="L20" s="9"/>
      <c r="M20" s="9"/>
      <c r="N20" s="8"/>
      <c r="O20" s="8"/>
      <c r="P20" s="8"/>
      <c r="Q20" s="8">
        <f t="shared" si="2"/>
        <v>7828000</v>
      </c>
      <c r="R20" s="8">
        <f t="shared" si="3"/>
        <v>5479600</v>
      </c>
      <c r="S20" s="8">
        <f t="shared" si="4"/>
        <v>2348400</v>
      </c>
      <c r="T20" s="49"/>
    </row>
    <row r="21" spans="1:20" ht="31.2" customHeight="1" x14ac:dyDescent="0.35">
      <c r="A21" s="17"/>
      <c r="B21" s="32" t="s">
        <v>50</v>
      </c>
      <c r="C21" s="33"/>
      <c r="D21" s="34"/>
      <c r="E21" s="34"/>
      <c r="F21" s="35"/>
      <c r="G21" s="32">
        <f>SUM(G22:G41)</f>
        <v>277</v>
      </c>
      <c r="H21" s="37">
        <f>SUM(H22:H41)</f>
        <v>19650</v>
      </c>
      <c r="I21" s="38"/>
      <c r="J21" s="39"/>
      <c r="K21" s="39"/>
      <c r="L21" s="40"/>
      <c r="M21" s="40"/>
      <c r="N21" s="39"/>
      <c r="O21" s="39"/>
      <c r="P21" s="39"/>
      <c r="Q21" s="41">
        <f>SUM(Q22:Q41)</f>
        <v>786000000</v>
      </c>
      <c r="R21" s="41">
        <f>Q21*70%</f>
        <v>550200000</v>
      </c>
      <c r="S21" s="41">
        <f>Q21*30%</f>
        <v>235800000</v>
      </c>
      <c r="T21" s="15"/>
    </row>
    <row r="22" spans="1:20" ht="24" customHeight="1" x14ac:dyDescent="0.35">
      <c r="A22" s="3">
        <v>1</v>
      </c>
      <c r="B22" s="4" t="s">
        <v>23</v>
      </c>
      <c r="C22" s="4"/>
      <c r="D22" s="5"/>
      <c r="E22" s="5"/>
      <c r="F22" s="21"/>
      <c r="G22" s="21">
        <v>7</v>
      </c>
      <c r="H22" s="18">
        <v>360</v>
      </c>
      <c r="I22" s="7"/>
      <c r="J22" s="8"/>
      <c r="K22" s="8"/>
      <c r="L22" s="9"/>
      <c r="M22" s="9"/>
      <c r="N22" s="8"/>
      <c r="O22" s="8"/>
      <c r="P22" s="8"/>
      <c r="Q22" s="8">
        <f>H22*40000</f>
        <v>14400000</v>
      </c>
      <c r="R22" s="8">
        <f>Q22*70%</f>
        <v>10080000</v>
      </c>
      <c r="S22" s="8">
        <f>Q22*30%</f>
        <v>4320000</v>
      </c>
      <c r="T22" s="47" t="s">
        <v>52</v>
      </c>
    </row>
    <row r="23" spans="1:20" ht="24" customHeight="1" x14ac:dyDescent="0.35">
      <c r="A23" s="3">
        <v>2</v>
      </c>
      <c r="B23" s="4" t="s">
        <v>25</v>
      </c>
      <c r="C23" s="4"/>
      <c r="D23" s="5"/>
      <c r="E23" s="5"/>
      <c r="F23" s="21"/>
      <c r="G23" s="21">
        <v>16</v>
      </c>
      <c r="H23" s="18">
        <v>975</v>
      </c>
      <c r="I23" s="7"/>
      <c r="J23" s="8"/>
      <c r="K23" s="8"/>
      <c r="L23" s="9"/>
      <c r="M23" s="9"/>
      <c r="N23" s="8"/>
      <c r="O23" s="8"/>
      <c r="P23" s="8"/>
      <c r="Q23" s="8">
        <f t="shared" ref="Q23:Q41" si="5">H23*40000</f>
        <v>39000000</v>
      </c>
      <c r="R23" s="8">
        <f t="shared" ref="R23:R41" si="6">Q23*70%</f>
        <v>27300000</v>
      </c>
      <c r="S23" s="8">
        <f t="shared" ref="S23:S41" si="7">Q23*30%</f>
        <v>11700000</v>
      </c>
      <c r="T23" s="48"/>
    </row>
    <row r="24" spans="1:20" ht="24" customHeight="1" x14ac:dyDescent="0.35">
      <c r="A24" s="3">
        <v>3</v>
      </c>
      <c r="B24" s="4" t="s">
        <v>31</v>
      </c>
      <c r="C24" s="4"/>
      <c r="D24" s="5"/>
      <c r="E24" s="5"/>
      <c r="F24" s="21"/>
      <c r="G24" s="21">
        <v>21</v>
      </c>
      <c r="H24" s="18">
        <v>861</v>
      </c>
      <c r="I24" s="7"/>
      <c r="J24" s="8"/>
      <c r="K24" s="8"/>
      <c r="L24" s="9"/>
      <c r="M24" s="9"/>
      <c r="N24" s="8"/>
      <c r="O24" s="8"/>
      <c r="P24" s="8"/>
      <c r="Q24" s="8">
        <f t="shared" si="5"/>
        <v>34440000</v>
      </c>
      <c r="R24" s="8">
        <f t="shared" si="6"/>
        <v>24108000</v>
      </c>
      <c r="S24" s="8">
        <f t="shared" si="7"/>
        <v>10332000</v>
      </c>
      <c r="T24" s="48"/>
    </row>
    <row r="25" spans="1:20" ht="24" customHeight="1" x14ac:dyDescent="0.35">
      <c r="A25" s="3">
        <v>4</v>
      </c>
      <c r="B25" s="4" t="s">
        <v>32</v>
      </c>
      <c r="C25" s="4"/>
      <c r="D25" s="5"/>
      <c r="E25" s="5"/>
      <c r="F25" s="21"/>
      <c r="G25" s="21">
        <v>65</v>
      </c>
      <c r="H25" s="18">
        <v>5599</v>
      </c>
      <c r="I25" s="7"/>
      <c r="J25" s="8"/>
      <c r="K25" s="8"/>
      <c r="L25" s="9"/>
      <c r="M25" s="9"/>
      <c r="N25" s="8"/>
      <c r="O25" s="8"/>
      <c r="P25" s="8"/>
      <c r="Q25" s="8">
        <f t="shared" si="5"/>
        <v>223960000</v>
      </c>
      <c r="R25" s="8">
        <f t="shared" si="6"/>
        <v>156772000</v>
      </c>
      <c r="S25" s="8">
        <f t="shared" si="7"/>
        <v>67188000</v>
      </c>
      <c r="T25" s="48"/>
    </row>
    <row r="26" spans="1:20" ht="24" customHeight="1" x14ac:dyDescent="0.35">
      <c r="A26" s="3">
        <v>5</v>
      </c>
      <c r="B26" s="4" t="s">
        <v>29</v>
      </c>
      <c r="C26" s="4"/>
      <c r="D26" s="5"/>
      <c r="E26" s="5"/>
      <c r="F26" s="21"/>
      <c r="G26" s="21">
        <v>1</v>
      </c>
      <c r="H26" s="18">
        <v>188</v>
      </c>
      <c r="I26" s="7"/>
      <c r="J26" s="8"/>
      <c r="K26" s="8"/>
      <c r="L26" s="9"/>
      <c r="M26" s="9"/>
      <c r="N26" s="8"/>
      <c r="O26" s="8"/>
      <c r="P26" s="8"/>
      <c r="Q26" s="8">
        <f t="shared" si="5"/>
        <v>7520000</v>
      </c>
      <c r="R26" s="8">
        <f t="shared" si="6"/>
        <v>5264000</v>
      </c>
      <c r="S26" s="8">
        <f t="shared" si="7"/>
        <v>2256000</v>
      </c>
      <c r="T26" s="48"/>
    </row>
    <row r="27" spans="1:20" ht="24" customHeight="1" x14ac:dyDescent="0.35">
      <c r="A27" s="3">
        <v>6</v>
      </c>
      <c r="B27" s="4" t="s">
        <v>33</v>
      </c>
      <c r="C27" s="4"/>
      <c r="D27" s="5"/>
      <c r="E27" s="5"/>
      <c r="F27" s="21"/>
      <c r="G27" s="21">
        <v>20</v>
      </c>
      <c r="H27" s="18">
        <v>1592</v>
      </c>
      <c r="I27" s="7"/>
      <c r="J27" s="8"/>
      <c r="K27" s="8"/>
      <c r="L27" s="9"/>
      <c r="M27" s="9"/>
      <c r="N27" s="8"/>
      <c r="O27" s="8"/>
      <c r="P27" s="8"/>
      <c r="Q27" s="8">
        <f t="shared" si="5"/>
        <v>63680000</v>
      </c>
      <c r="R27" s="8">
        <f t="shared" si="6"/>
        <v>44576000</v>
      </c>
      <c r="S27" s="8">
        <f t="shared" si="7"/>
        <v>19104000</v>
      </c>
      <c r="T27" s="48"/>
    </row>
    <row r="28" spans="1:20" ht="24" customHeight="1" x14ac:dyDescent="0.35">
      <c r="A28" s="3">
        <v>7</v>
      </c>
      <c r="B28" s="4" t="s">
        <v>34</v>
      </c>
      <c r="C28" s="4"/>
      <c r="D28" s="5"/>
      <c r="E28" s="5"/>
      <c r="F28" s="21"/>
      <c r="G28" s="21">
        <v>5</v>
      </c>
      <c r="H28" s="18">
        <v>333</v>
      </c>
      <c r="I28" s="7"/>
      <c r="J28" s="8"/>
      <c r="K28" s="8"/>
      <c r="L28" s="9"/>
      <c r="M28" s="9"/>
      <c r="N28" s="8"/>
      <c r="O28" s="8"/>
      <c r="P28" s="8"/>
      <c r="Q28" s="8">
        <f t="shared" si="5"/>
        <v>13320000</v>
      </c>
      <c r="R28" s="8">
        <f t="shared" si="6"/>
        <v>9324000</v>
      </c>
      <c r="S28" s="8">
        <f t="shared" si="7"/>
        <v>3996000</v>
      </c>
      <c r="T28" s="48"/>
    </row>
    <row r="29" spans="1:20" ht="24" customHeight="1" x14ac:dyDescent="0.35">
      <c r="A29" s="3">
        <v>8</v>
      </c>
      <c r="B29" s="4" t="s">
        <v>35</v>
      </c>
      <c r="C29" s="4"/>
      <c r="D29" s="5"/>
      <c r="E29" s="5"/>
      <c r="F29" s="21"/>
      <c r="G29" s="21">
        <v>2</v>
      </c>
      <c r="H29" s="18">
        <v>214</v>
      </c>
      <c r="I29" s="7"/>
      <c r="J29" s="8"/>
      <c r="K29" s="8"/>
      <c r="L29" s="9"/>
      <c r="M29" s="9"/>
      <c r="N29" s="8"/>
      <c r="O29" s="8"/>
      <c r="P29" s="8"/>
      <c r="Q29" s="8">
        <f t="shared" si="5"/>
        <v>8560000</v>
      </c>
      <c r="R29" s="8">
        <f t="shared" si="6"/>
        <v>5992000</v>
      </c>
      <c r="S29" s="8">
        <f t="shared" si="7"/>
        <v>2568000</v>
      </c>
      <c r="T29" s="48"/>
    </row>
    <row r="30" spans="1:20" ht="24" customHeight="1" x14ac:dyDescent="0.35">
      <c r="A30" s="3">
        <v>9</v>
      </c>
      <c r="B30" s="4" t="s">
        <v>36</v>
      </c>
      <c r="C30" s="4"/>
      <c r="D30" s="5"/>
      <c r="E30" s="5"/>
      <c r="F30" s="21"/>
      <c r="G30" s="21">
        <v>44</v>
      </c>
      <c r="H30" s="18">
        <v>2881</v>
      </c>
      <c r="I30" s="7"/>
      <c r="J30" s="8"/>
      <c r="K30" s="8"/>
      <c r="L30" s="9"/>
      <c r="M30" s="9"/>
      <c r="N30" s="8"/>
      <c r="O30" s="8"/>
      <c r="P30" s="8"/>
      <c r="Q30" s="8">
        <f t="shared" si="5"/>
        <v>115240000</v>
      </c>
      <c r="R30" s="8">
        <f t="shared" si="6"/>
        <v>80668000</v>
      </c>
      <c r="S30" s="8">
        <f t="shared" si="7"/>
        <v>34572000</v>
      </c>
      <c r="T30" s="48"/>
    </row>
    <row r="31" spans="1:20" ht="24" customHeight="1" x14ac:dyDescent="0.35">
      <c r="A31" s="3">
        <v>10</v>
      </c>
      <c r="B31" s="4" t="s">
        <v>37</v>
      </c>
      <c r="C31" s="4"/>
      <c r="D31" s="5"/>
      <c r="E31" s="5"/>
      <c r="F31" s="21"/>
      <c r="G31" s="21">
        <v>30</v>
      </c>
      <c r="H31" s="18">
        <v>1092</v>
      </c>
      <c r="I31" s="7"/>
      <c r="J31" s="8"/>
      <c r="K31" s="8"/>
      <c r="L31" s="9"/>
      <c r="M31" s="9"/>
      <c r="N31" s="8"/>
      <c r="O31" s="8"/>
      <c r="P31" s="8"/>
      <c r="Q31" s="8">
        <f t="shared" si="5"/>
        <v>43680000</v>
      </c>
      <c r="R31" s="8">
        <f t="shared" si="6"/>
        <v>30575999.999999996</v>
      </c>
      <c r="S31" s="8">
        <f t="shared" si="7"/>
        <v>13104000</v>
      </c>
      <c r="T31" s="48"/>
    </row>
    <row r="32" spans="1:20" ht="24" customHeight="1" x14ac:dyDescent="0.35">
      <c r="A32" s="3">
        <v>11</v>
      </c>
      <c r="B32" s="4" t="s">
        <v>24</v>
      </c>
      <c r="C32" s="4"/>
      <c r="D32" s="5"/>
      <c r="E32" s="5"/>
      <c r="F32" s="21"/>
      <c r="G32" s="21">
        <v>7</v>
      </c>
      <c r="H32" s="18">
        <v>574</v>
      </c>
      <c r="I32" s="7"/>
      <c r="J32" s="8"/>
      <c r="K32" s="8"/>
      <c r="L32" s="9"/>
      <c r="M32" s="9"/>
      <c r="N32" s="8"/>
      <c r="O32" s="8"/>
      <c r="P32" s="8"/>
      <c r="Q32" s="8">
        <f t="shared" si="5"/>
        <v>22960000</v>
      </c>
      <c r="R32" s="8">
        <f t="shared" si="6"/>
        <v>16071999.999999998</v>
      </c>
      <c r="S32" s="8">
        <f t="shared" si="7"/>
        <v>6888000</v>
      </c>
      <c r="T32" s="48"/>
    </row>
    <row r="33" spans="1:20" ht="24" customHeight="1" x14ac:dyDescent="0.35">
      <c r="A33" s="3">
        <v>12</v>
      </c>
      <c r="B33" s="4" t="s">
        <v>38</v>
      </c>
      <c r="C33" s="4"/>
      <c r="D33" s="5"/>
      <c r="E33" s="5"/>
      <c r="F33" s="21"/>
      <c r="G33" s="21">
        <v>5</v>
      </c>
      <c r="H33" s="18">
        <v>150</v>
      </c>
      <c r="I33" s="7"/>
      <c r="J33" s="8"/>
      <c r="K33" s="8"/>
      <c r="L33" s="9"/>
      <c r="M33" s="9"/>
      <c r="N33" s="8"/>
      <c r="O33" s="8"/>
      <c r="P33" s="8"/>
      <c r="Q33" s="8">
        <f t="shared" si="5"/>
        <v>6000000</v>
      </c>
      <c r="R33" s="8">
        <f t="shared" si="6"/>
        <v>4200000</v>
      </c>
      <c r="S33" s="8">
        <f t="shared" si="7"/>
        <v>1800000</v>
      </c>
      <c r="T33" s="48"/>
    </row>
    <row r="34" spans="1:20" ht="24" customHeight="1" x14ac:dyDescent="0.35">
      <c r="A34" s="3">
        <v>13</v>
      </c>
      <c r="B34" s="4" t="s">
        <v>43</v>
      </c>
      <c r="C34" s="4"/>
      <c r="D34" s="5"/>
      <c r="E34" s="5"/>
      <c r="F34" s="21"/>
      <c r="G34" s="21">
        <v>3</v>
      </c>
      <c r="H34" s="18">
        <v>372</v>
      </c>
      <c r="I34" s="7"/>
      <c r="J34" s="8"/>
      <c r="K34" s="8"/>
      <c r="L34" s="9"/>
      <c r="M34" s="9"/>
      <c r="N34" s="8"/>
      <c r="O34" s="8"/>
      <c r="P34" s="8"/>
      <c r="Q34" s="8">
        <f t="shared" si="5"/>
        <v>14880000</v>
      </c>
      <c r="R34" s="8">
        <f t="shared" si="6"/>
        <v>10416000</v>
      </c>
      <c r="S34" s="8">
        <f t="shared" si="7"/>
        <v>4464000</v>
      </c>
      <c r="T34" s="48"/>
    </row>
    <row r="35" spans="1:20" ht="24" customHeight="1" x14ac:dyDescent="0.35">
      <c r="A35" s="3">
        <v>14</v>
      </c>
      <c r="B35" s="4" t="s">
        <v>39</v>
      </c>
      <c r="C35" s="4"/>
      <c r="D35" s="5"/>
      <c r="E35" s="5"/>
      <c r="F35" s="21"/>
      <c r="G35" s="21">
        <v>5</v>
      </c>
      <c r="H35" s="18">
        <v>422</v>
      </c>
      <c r="I35" s="7"/>
      <c r="J35" s="8"/>
      <c r="K35" s="8"/>
      <c r="L35" s="9"/>
      <c r="M35" s="9"/>
      <c r="N35" s="8"/>
      <c r="O35" s="8"/>
      <c r="P35" s="8"/>
      <c r="Q35" s="8">
        <f t="shared" si="5"/>
        <v>16880000</v>
      </c>
      <c r="R35" s="8">
        <f t="shared" si="6"/>
        <v>11816000</v>
      </c>
      <c r="S35" s="8">
        <f t="shared" si="7"/>
        <v>5064000</v>
      </c>
      <c r="T35" s="48"/>
    </row>
    <row r="36" spans="1:20" ht="24" customHeight="1" x14ac:dyDescent="0.35">
      <c r="A36" s="3">
        <v>15</v>
      </c>
      <c r="B36" s="4" t="s">
        <v>26</v>
      </c>
      <c r="C36" s="4"/>
      <c r="D36" s="5"/>
      <c r="E36" s="5"/>
      <c r="F36" s="21"/>
      <c r="G36" s="21">
        <v>1</v>
      </c>
      <c r="H36" s="18">
        <v>172</v>
      </c>
      <c r="I36" s="7"/>
      <c r="J36" s="8"/>
      <c r="K36" s="8"/>
      <c r="L36" s="9"/>
      <c r="M36" s="9"/>
      <c r="N36" s="8"/>
      <c r="O36" s="8"/>
      <c r="P36" s="8"/>
      <c r="Q36" s="8">
        <f t="shared" si="5"/>
        <v>6880000</v>
      </c>
      <c r="R36" s="8">
        <f t="shared" si="6"/>
        <v>4816000</v>
      </c>
      <c r="S36" s="8">
        <f t="shared" si="7"/>
        <v>2064000</v>
      </c>
      <c r="T36" s="48"/>
    </row>
    <row r="37" spans="1:20" ht="24" customHeight="1" x14ac:dyDescent="0.35">
      <c r="A37" s="3">
        <v>16</v>
      </c>
      <c r="B37" s="4" t="s">
        <v>40</v>
      </c>
      <c r="C37" s="4"/>
      <c r="D37" s="5"/>
      <c r="E37" s="5"/>
      <c r="F37" s="21"/>
      <c r="G37" s="21">
        <v>2</v>
      </c>
      <c r="H37" s="18">
        <v>537</v>
      </c>
      <c r="I37" s="7"/>
      <c r="J37" s="8"/>
      <c r="K37" s="8"/>
      <c r="L37" s="9"/>
      <c r="M37" s="9"/>
      <c r="N37" s="8"/>
      <c r="O37" s="8"/>
      <c r="P37" s="8"/>
      <c r="Q37" s="8">
        <f t="shared" si="5"/>
        <v>21480000</v>
      </c>
      <c r="R37" s="8">
        <f t="shared" si="6"/>
        <v>15035999.999999998</v>
      </c>
      <c r="S37" s="8">
        <f t="shared" si="7"/>
        <v>6444000</v>
      </c>
      <c r="T37" s="48"/>
    </row>
    <row r="38" spans="1:20" ht="24" customHeight="1" x14ac:dyDescent="0.35">
      <c r="A38" s="3">
        <v>17</v>
      </c>
      <c r="B38" s="4" t="s">
        <v>27</v>
      </c>
      <c r="C38" s="4"/>
      <c r="D38" s="5"/>
      <c r="E38" s="5"/>
      <c r="F38" s="21"/>
      <c r="G38" s="21">
        <v>17</v>
      </c>
      <c r="H38" s="18">
        <v>382</v>
      </c>
      <c r="I38" s="7"/>
      <c r="J38" s="8"/>
      <c r="K38" s="8"/>
      <c r="L38" s="9"/>
      <c r="M38" s="9"/>
      <c r="N38" s="8"/>
      <c r="O38" s="8"/>
      <c r="P38" s="8"/>
      <c r="Q38" s="8">
        <f t="shared" si="5"/>
        <v>15280000</v>
      </c>
      <c r="R38" s="8">
        <f t="shared" si="6"/>
        <v>10696000</v>
      </c>
      <c r="S38" s="8">
        <f t="shared" si="7"/>
        <v>4584000</v>
      </c>
      <c r="T38" s="48"/>
    </row>
    <row r="39" spans="1:20" ht="24" customHeight="1" x14ac:dyDescent="0.35">
      <c r="A39" s="3">
        <v>18</v>
      </c>
      <c r="B39" s="4" t="s">
        <v>30</v>
      </c>
      <c r="C39" s="4"/>
      <c r="D39" s="5"/>
      <c r="E39" s="5"/>
      <c r="F39" s="21"/>
      <c r="G39" s="21">
        <v>1</v>
      </c>
      <c r="H39" s="18">
        <v>256</v>
      </c>
      <c r="I39" s="7"/>
      <c r="J39" s="8"/>
      <c r="K39" s="8"/>
      <c r="L39" s="9"/>
      <c r="M39" s="9"/>
      <c r="N39" s="8"/>
      <c r="O39" s="8"/>
      <c r="P39" s="8"/>
      <c r="Q39" s="8">
        <f t="shared" si="5"/>
        <v>10240000</v>
      </c>
      <c r="R39" s="8">
        <f t="shared" si="6"/>
        <v>7168000</v>
      </c>
      <c r="S39" s="8">
        <f t="shared" si="7"/>
        <v>3072000</v>
      </c>
      <c r="T39" s="48"/>
    </row>
    <row r="40" spans="1:20" ht="24" customHeight="1" x14ac:dyDescent="0.35">
      <c r="A40" s="3">
        <v>19</v>
      </c>
      <c r="B40" s="4" t="s">
        <v>41</v>
      </c>
      <c r="C40" s="4"/>
      <c r="D40" s="5"/>
      <c r="E40" s="5"/>
      <c r="F40" s="21"/>
      <c r="G40" s="21">
        <v>1</v>
      </c>
      <c r="H40" s="18">
        <v>313</v>
      </c>
      <c r="I40" s="7"/>
      <c r="J40" s="8"/>
      <c r="K40" s="8"/>
      <c r="L40" s="9"/>
      <c r="M40" s="9"/>
      <c r="N40" s="8"/>
      <c r="O40" s="8"/>
      <c r="P40" s="8"/>
      <c r="Q40" s="8">
        <f t="shared" si="5"/>
        <v>12520000</v>
      </c>
      <c r="R40" s="8">
        <f t="shared" si="6"/>
        <v>8764000</v>
      </c>
      <c r="S40" s="8">
        <f t="shared" si="7"/>
        <v>3756000</v>
      </c>
      <c r="T40" s="48"/>
    </row>
    <row r="41" spans="1:20" ht="24" customHeight="1" x14ac:dyDescent="0.35">
      <c r="A41" s="3">
        <v>20</v>
      </c>
      <c r="B41" s="4" t="s">
        <v>42</v>
      </c>
      <c r="C41" s="4"/>
      <c r="D41" s="5"/>
      <c r="E41" s="5"/>
      <c r="F41" s="21"/>
      <c r="G41" s="21">
        <v>24</v>
      </c>
      <c r="H41" s="18">
        <v>2377</v>
      </c>
      <c r="I41" s="7"/>
      <c r="J41" s="8"/>
      <c r="K41" s="8"/>
      <c r="L41" s="9"/>
      <c r="M41" s="9"/>
      <c r="N41" s="8"/>
      <c r="O41" s="8"/>
      <c r="P41" s="8"/>
      <c r="Q41" s="8">
        <f t="shared" si="5"/>
        <v>95080000</v>
      </c>
      <c r="R41" s="8">
        <f t="shared" si="6"/>
        <v>66555999.999999993</v>
      </c>
      <c r="S41" s="8">
        <f t="shared" si="7"/>
        <v>28524000</v>
      </c>
      <c r="T41" s="49"/>
    </row>
    <row r="42" spans="1:20" ht="22.5" customHeight="1" x14ac:dyDescent="0.35">
      <c r="B42" s="10"/>
      <c r="C42" s="10"/>
      <c r="F42" s="11"/>
      <c r="G42" s="11"/>
      <c r="H42" s="12"/>
      <c r="I42" s="12"/>
      <c r="P42" s="50" t="s">
        <v>51</v>
      </c>
      <c r="Q42" s="50"/>
      <c r="R42" s="50"/>
      <c r="S42" s="50"/>
      <c r="T42" s="50"/>
    </row>
    <row r="43" spans="1:20" x14ac:dyDescent="0.35">
      <c r="B43" s="46" t="s">
        <v>19</v>
      </c>
      <c r="C43" s="46"/>
      <c r="D43" s="46"/>
      <c r="E43" s="46"/>
      <c r="F43" s="46"/>
      <c r="G43" s="46"/>
      <c r="H43" s="46"/>
      <c r="I43" s="13"/>
      <c r="P43" s="46" t="s">
        <v>44</v>
      </c>
      <c r="Q43" s="46"/>
      <c r="R43" s="46"/>
      <c r="S43" s="46"/>
      <c r="T43" s="46"/>
    </row>
    <row r="44" spans="1:20" x14ac:dyDescent="0.35">
      <c r="P44" s="46" t="s">
        <v>53</v>
      </c>
      <c r="Q44" s="46"/>
      <c r="R44" s="46"/>
      <c r="S44" s="46"/>
      <c r="T44" s="46"/>
    </row>
    <row r="49" spans="16:20" x14ac:dyDescent="0.35">
      <c r="P49" s="46" t="s">
        <v>54</v>
      </c>
      <c r="Q49" s="46"/>
      <c r="R49" s="46"/>
      <c r="S49" s="46"/>
      <c r="T49" s="46"/>
    </row>
  </sheetData>
  <mergeCells count="27">
    <mergeCell ref="A4:T4"/>
    <mergeCell ref="A5:T5"/>
    <mergeCell ref="B6:R6"/>
    <mergeCell ref="K8:L8"/>
    <mergeCell ref="B43:H43"/>
    <mergeCell ref="P42:T42"/>
    <mergeCell ref="P43:T43"/>
    <mergeCell ref="P49:T49"/>
    <mergeCell ref="R1:T1"/>
    <mergeCell ref="A1:F1"/>
    <mergeCell ref="A2:F2"/>
    <mergeCell ref="A7:A9"/>
    <mergeCell ref="B7:B9"/>
    <mergeCell ref="Q7:S7"/>
    <mergeCell ref="T7:T9"/>
    <mergeCell ref="C8:D8"/>
    <mergeCell ref="E8:F8"/>
    <mergeCell ref="G8:H8"/>
    <mergeCell ref="I8:J8"/>
    <mergeCell ref="C7:P7"/>
    <mergeCell ref="M8:N8"/>
    <mergeCell ref="Q8:Q9"/>
    <mergeCell ref="R8:R9"/>
    <mergeCell ref="S8:S9"/>
    <mergeCell ref="T12:T20"/>
    <mergeCell ref="T22:T41"/>
    <mergeCell ref="P44:T44"/>
  </mergeCells>
  <pageMargins left="0.28999999999999998" right="0.16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Biểu mẫu số 3a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Thanh Cong</cp:lastModifiedBy>
  <cp:lastPrinted>2026-07-30T03:27:43Z</cp:lastPrinted>
  <dcterms:created xsi:type="dcterms:W3CDTF">2026-01-10T08:48:59Z</dcterms:created>
  <dcterms:modified xsi:type="dcterms:W3CDTF">2026-07-30T07:50:57Z</dcterms:modified>
</cp:coreProperties>
</file>